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/>
  </bookViews>
  <sheets>
    <sheet name="Plan1" sheetId="1" r:id="rId1"/>
  </sheets>
  <definedNames>
    <definedName name="_xlnm.Print_Area" localSheetId="0">Plan1!$A$1:$Q$28</definedName>
  </definedNames>
  <calcPr calcId="124519"/>
</workbook>
</file>

<file path=xl/calcChain.xml><?xml version="1.0" encoding="utf-8"?>
<calcChain xmlns="http://schemas.openxmlformats.org/spreadsheetml/2006/main">
  <c r="M26" i="1"/>
  <c r="O26" s="1"/>
  <c r="M23"/>
  <c r="O23" s="1"/>
  <c r="L23"/>
  <c r="N23" s="1"/>
  <c r="M20"/>
  <c r="M17"/>
  <c r="O17" s="1"/>
  <c r="M14"/>
  <c r="O14" s="1"/>
  <c r="L14"/>
  <c r="N14" s="1"/>
  <c r="M11"/>
  <c r="O11" s="1"/>
  <c r="L11"/>
  <c r="N11" s="1"/>
  <c r="M8"/>
  <c r="O8" s="1"/>
  <c r="N20"/>
  <c r="O20"/>
  <c r="N26"/>
  <c r="N8"/>
  <c r="N17"/>
  <c r="P20" l="1"/>
  <c r="P8"/>
  <c r="P11"/>
  <c r="P17"/>
  <c r="P14"/>
  <c r="P26"/>
  <c r="P23"/>
</calcChain>
</file>

<file path=xl/sharedStrings.xml><?xml version="1.0" encoding="utf-8"?>
<sst xmlns="http://schemas.openxmlformats.org/spreadsheetml/2006/main" count="162" uniqueCount="47">
  <si>
    <t>Matrícula</t>
  </si>
  <si>
    <t>Nome</t>
  </si>
  <si>
    <t>Admissão</t>
  </si>
  <si>
    <t>Tipo de Regime</t>
  </si>
  <si>
    <t>Cargo</t>
  </si>
  <si>
    <t>Unidade Administrativa</t>
  </si>
  <si>
    <t>Unidade Orçamentária</t>
  </si>
  <si>
    <t>Carga Horária</t>
  </si>
  <si>
    <t>Salário</t>
  </si>
  <si>
    <t>Outras Verbas</t>
  </si>
  <si>
    <t>Descontos Obrigatórios</t>
  </si>
  <si>
    <t>Total de Rendimentos</t>
  </si>
  <si>
    <t>Total de Descontos</t>
  </si>
  <si>
    <t>Total Líquido</t>
  </si>
  <si>
    <t>700745/1</t>
  </si>
  <si>
    <t>Técnico em Enfermagem Temporário</t>
  </si>
  <si>
    <t>40 horas semanais</t>
  </si>
  <si>
    <t>100601 - Enfermagem Materno</t>
  </si>
  <si>
    <t>Modalidade de Contrato</t>
  </si>
  <si>
    <t>700750/1</t>
  </si>
  <si>
    <t>Contrato por tempo determinado</t>
  </si>
  <si>
    <t xml:space="preserve"> 01.39.00.00000.000.00 - Materno Infantil </t>
  </si>
  <si>
    <t>700748/1</t>
  </si>
  <si>
    <t>Benidia Sofia Rosa Heraki da Silva</t>
  </si>
  <si>
    <t>Farmacêutico Bioquímico II Temporário</t>
  </si>
  <si>
    <t>01.97.00.00000.000.00  - Hospital 18 de Dezembro</t>
  </si>
  <si>
    <t>100705 - Farmácia Hospital</t>
  </si>
  <si>
    <t>700747/1</t>
  </si>
  <si>
    <t>Dirlene Felix da Silva</t>
  </si>
  <si>
    <t>3578/2</t>
  </si>
  <si>
    <t>Leonice Martinha da Silva</t>
  </si>
  <si>
    <t>C.L.T.</t>
  </si>
  <si>
    <t>Enfermeiro II Temporário</t>
  </si>
  <si>
    <t xml:space="preserve"> 01.39.00.00000.000.00 - Materno Infantil</t>
  </si>
  <si>
    <t>Sandra Mara da Silva</t>
  </si>
  <si>
    <t>Andressa Cristina Rodrigues Penteado Gama</t>
  </si>
  <si>
    <t>700751/1</t>
  </si>
  <si>
    <t>Aloisia Araujo Pinto Mioto</t>
  </si>
  <si>
    <t>Contrato por temo determinado</t>
  </si>
  <si>
    <t>02.21.03.00000.000.00 - Unidade de Saúde Vila dos Funcionários</t>
  </si>
  <si>
    <t xml:space="preserve">10002004 - Unidade de Saúde Vila dos Funcionários </t>
  </si>
  <si>
    <t>ADMISSÃO DE PESSOAL RELACIONADO AO ENFRENTAMENTO DO CORONAVÍRUS - COVID 19 - NOVEMBRO DE 2020</t>
  </si>
  <si>
    <t>725/4</t>
  </si>
  <si>
    <t>Elaine Cristina Roberto Moreira</t>
  </si>
  <si>
    <t xml:space="preserve"> 01.149.00.00000.000.00 - Unidade de Saúde Humaitá</t>
  </si>
  <si>
    <t>100204 - Unidade de Saúde Humaitá</t>
  </si>
  <si>
    <t>Modaldide de Contrato</t>
  </si>
</sst>
</file>

<file path=xl/styles.xml><?xml version="1.0" encoding="utf-8"?>
<styleSheet xmlns="http://schemas.openxmlformats.org/spreadsheetml/2006/main">
  <numFmts count="2">
    <numFmt numFmtId="44" formatCode="_-&quot;R$&quot;\ * #,##0.00_-;\-&quot;R$&quot;\ * #,##0.00_-;_-&quot;R$&quot;\ * &quot;-&quot;??_-;_-@_-"/>
    <numFmt numFmtId="164" formatCode="[$-416]d\-mmm\-yy;@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mbria"/>
      <family val="1"/>
      <scheme val="maj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22222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2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44" fontId="4" fillId="0" borderId="13" xfId="1" applyFont="1" applyBorder="1" applyAlignment="1">
      <alignment horizontal="center" vertical="center" wrapText="1"/>
    </xf>
    <xf numFmtId="44" fontId="4" fillId="0" borderId="13" xfId="0" applyNumberFormat="1" applyFont="1" applyBorder="1" applyAlignment="1">
      <alignment horizontal="center" vertical="center" wrapText="1"/>
    </xf>
    <xf numFmtId="44" fontId="4" fillId="0" borderId="14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44" fontId="4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top" wrapText="1"/>
    </xf>
  </cellXfs>
  <cellStyles count="2">
    <cellStyle name="Mo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139700</xdr:colOff>
      <xdr:row>0</xdr:row>
      <xdr:rowOff>190500</xdr:rowOff>
    </xdr:from>
    <xdr:to>
      <xdr:col>2</xdr:col>
      <xdr:colOff>1101724</xdr:colOff>
      <xdr:row>4</xdr:row>
      <xdr:rowOff>171450</xdr:rowOff>
    </xdr:to>
    <xdr:pic>
      <xdr:nvPicPr>
        <xdr:cNvPr id="2" name="Imagem 1" descr="btn_covid.jpg"/>
        <xdr:cNvPicPr>
          <a:picLocks noChangeAspect="1"/>
        </xdr:cNvPicPr>
      </xdr:nvPicPr>
      <xdr:blipFill>
        <a:blip xmlns:r="http://schemas.openxmlformats.org/officeDocument/2006/relationships" r:embed="rId1"/>
        <a:srcRect t="25000"/>
        <a:stretch>
          <a:fillRect/>
        </a:stretch>
      </xdr:blipFill>
      <xdr:spPr>
        <a:xfrm>
          <a:off x="349250" y="190500"/>
          <a:ext cx="1781174" cy="7524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61"/>
  <sheetViews>
    <sheetView showGridLines="0" tabSelected="1" topLeftCell="J1" workbookViewId="0">
      <selection activeCell="R1" sqref="R1"/>
    </sheetView>
  </sheetViews>
  <sheetFormatPr defaultRowHeight="15"/>
  <cols>
    <col min="1" max="1" width="3.140625" customWidth="1"/>
    <col min="2" max="2" width="12.28515625" bestFit="1" customWidth="1"/>
    <col min="3" max="3" width="23.28515625" customWidth="1"/>
    <col min="4" max="4" width="13" bestFit="1" customWidth="1"/>
    <col min="5" max="5" width="21.85546875" customWidth="1"/>
    <col min="6" max="6" width="19.140625" bestFit="1" customWidth="1"/>
    <col min="7" max="7" width="23.42578125" bestFit="1" customWidth="1"/>
    <col min="8" max="8" width="27.140625" customWidth="1"/>
    <col min="9" max="9" width="25.85546875" customWidth="1"/>
    <col min="10" max="10" width="14.42578125" customWidth="1"/>
    <col min="11" max="11" width="16.28515625" bestFit="1" customWidth="1"/>
    <col min="12" max="12" width="14.5703125" customWidth="1"/>
    <col min="13" max="14" width="16" bestFit="1" customWidth="1"/>
    <col min="15" max="15" width="18.7109375" customWidth="1"/>
    <col min="16" max="16" width="17" bestFit="1" customWidth="1"/>
  </cols>
  <sheetData>
    <row r="1" spans="2:16" ht="15.75" thickBot="1"/>
    <row r="2" spans="2:16" ht="15" customHeight="1">
      <c r="B2" s="21"/>
      <c r="C2" s="21"/>
      <c r="D2" s="22" t="s">
        <v>41</v>
      </c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4"/>
    </row>
    <row r="3" spans="2:16" ht="15" customHeight="1">
      <c r="B3" s="21"/>
      <c r="C3" s="21"/>
      <c r="D3" s="25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7"/>
    </row>
    <row r="4" spans="2:16" ht="15" customHeight="1">
      <c r="B4" s="21"/>
      <c r="C4" s="21"/>
      <c r="D4" s="25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7"/>
    </row>
    <row r="5" spans="2:16" ht="15.75" customHeight="1" thickBot="1">
      <c r="B5" s="21"/>
      <c r="C5" s="21"/>
      <c r="D5" s="28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30"/>
    </row>
    <row r="6" spans="2:16" ht="15.75" customHeight="1" thickBo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2:16" ht="31.5">
      <c r="B7" s="7" t="s">
        <v>0</v>
      </c>
      <c r="C7" s="8" t="s">
        <v>1</v>
      </c>
      <c r="D7" s="8" t="s">
        <v>2</v>
      </c>
      <c r="E7" s="8" t="s">
        <v>18</v>
      </c>
      <c r="F7" s="8" t="s">
        <v>3</v>
      </c>
      <c r="G7" s="8" t="s">
        <v>4</v>
      </c>
      <c r="H7" s="8" t="s">
        <v>5</v>
      </c>
      <c r="I7" s="8" t="s">
        <v>6</v>
      </c>
      <c r="J7" s="8" t="s">
        <v>7</v>
      </c>
      <c r="K7" s="8" t="s">
        <v>8</v>
      </c>
      <c r="L7" s="8" t="s">
        <v>9</v>
      </c>
      <c r="M7" s="8" t="s">
        <v>10</v>
      </c>
      <c r="N7" s="8" t="s">
        <v>11</v>
      </c>
      <c r="O7" s="8" t="s">
        <v>12</v>
      </c>
      <c r="P7" s="9" t="s">
        <v>13</v>
      </c>
    </row>
    <row r="8" spans="2:16" ht="45.75" thickBot="1">
      <c r="B8" s="10" t="s">
        <v>36</v>
      </c>
      <c r="C8" s="11" t="s">
        <v>37</v>
      </c>
      <c r="D8" s="12">
        <v>44118</v>
      </c>
      <c r="E8" s="11" t="s">
        <v>38</v>
      </c>
      <c r="F8" s="11" t="s">
        <v>31</v>
      </c>
      <c r="G8" s="13" t="s">
        <v>15</v>
      </c>
      <c r="H8" s="11" t="s">
        <v>39</v>
      </c>
      <c r="I8" s="11" t="s">
        <v>40</v>
      </c>
      <c r="J8" s="11" t="s">
        <v>16</v>
      </c>
      <c r="K8" s="14">
        <v>2379.2399999999998</v>
      </c>
      <c r="L8" s="15">
        <v>475.85</v>
      </c>
      <c r="M8" s="14">
        <f>264.23+51.51</f>
        <v>315.74</v>
      </c>
      <c r="N8" s="15">
        <f>K8+L8</f>
        <v>2855.0899999999997</v>
      </c>
      <c r="O8" s="15">
        <f>M8</f>
        <v>315.74</v>
      </c>
      <c r="P8" s="16">
        <f>N8-O8</f>
        <v>2539.3499999999995</v>
      </c>
    </row>
    <row r="9" spans="2:16" ht="15.75" thickBot="1"/>
    <row r="10" spans="2:16" s="3" customFormat="1" ht="31.5">
      <c r="B10" s="7" t="s">
        <v>0</v>
      </c>
      <c r="C10" s="8" t="s">
        <v>1</v>
      </c>
      <c r="D10" s="8" t="s">
        <v>2</v>
      </c>
      <c r="E10" s="8" t="s">
        <v>46</v>
      </c>
      <c r="F10" s="8" t="s">
        <v>3</v>
      </c>
      <c r="G10" s="8" t="s">
        <v>4</v>
      </c>
      <c r="H10" s="8" t="s">
        <v>5</v>
      </c>
      <c r="I10" s="8" t="s">
        <v>6</v>
      </c>
      <c r="J10" s="8" t="s">
        <v>7</v>
      </c>
      <c r="K10" s="8" t="s">
        <v>8</v>
      </c>
      <c r="L10" s="8" t="s">
        <v>9</v>
      </c>
      <c r="M10" s="8" t="s">
        <v>10</v>
      </c>
      <c r="N10" s="8" t="s">
        <v>11</v>
      </c>
      <c r="O10" s="8" t="s">
        <v>12</v>
      </c>
      <c r="P10" s="9" t="s">
        <v>13</v>
      </c>
    </row>
    <row r="11" spans="2:16" s="2" customFormat="1" ht="45.75" thickBot="1">
      <c r="B11" s="10" t="s">
        <v>19</v>
      </c>
      <c r="C11" s="11" t="s">
        <v>35</v>
      </c>
      <c r="D11" s="12">
        <v>44096</v>
      </c>
      <c r="E11" s="11" t="s">
        <v>20</v>
      </c>
      <c r="F11" s="11" t="s">
        <v>31</v>
      </c>
      <c r="G11" s="13" t="s">
        <v>15</v>
      </c>
      <c r="H11" s="11" t="s">
        <v>21</v>
      </c>
      <c r="I11" s="11" t="s">
        <v>17</v>
      </c>
      <c r="J11" s="11" t="s">
        <v>16</v>
      </c>
      <c r="K11" s="14">
        <v>2379.2399999999998</v>
      </c>
      <c r="L11" s="15">
        <f>475.85+96.36+343.47</f>
        <v>915.68000000000006</v>
      </c>
      <c r="M11" s="14">
        <f>320.22+91.4</f>
        <v>411.62</v>
      </c>
      <c r="N11" s="15">
        <f>K11+L11</f>
        <v>3294.92</v>
      </c>
      <c r="O11" s="15">
        <f>M11</f>
        <v>411.62</v>
      </c>
      <c r="P11" s="16">
        <f>N11-O11</f>
        <v>2883.3</v>
      </c>
    </row>
    <row r="12" spans="2:16" s="2" customFormat="1" ht="15.75" thickBot="1"/>
    <row r="13" spans="2:16" s="2" customFormat="1" ht="31.5">
      <c r="B13" s="7" t="s">
        <v>0</v>
      </c>
      <c r="C13" s="8" t="s">
        <v>1</v>
      </c>
      <c r="D13" s="8" t="s">
        <v>2</v>
      </c>
      <c r="E13" s="8" t="s">
        <v>18</v>
      </c>
      <c r="F13" s="8" t="s">
        <v>3</v>
      </c>
      <c r="G13" s="8" t="s">
        <v>4</v>
      </c>
      <c r="H13" s="8" t="s">
        <v>5</v>
      </c>
      <c r="I13" s="8" t="s">
        <v>6</v>
      </c>
      <c r="J13" s="8" t="s">
        <v>7</v>
      </c>
      <c r="K13" s="8" t="s">
        <v>8</v>
      </c>
      <c r="L13" s="8" t="s">
        <v>9</v>
      </c>
      <c r="M13" s="8" t="s">
        <v>10</v>
      </c>
      <c r="N13" s="8" t="s">
        <v>11</v>
      </c>
      <c r="O13" s="8" t="s">
        <v>12</v>
      </c>
      <c r="P13" s="9" t="s">
        <v>13</v>
      </c>
    </row>
    <row r="14" spans="2:16" s="2" customFormat="1" ht="45.75" thickBot="1">
      <c r="B14" s="10" t="s">
        <v>22</v>
      </c>
      <c r="C14" s="11" t="s">
        <v>23</v>
      </c>
      <c r="D14" s="12">
        <v>44096</v>
      </c>
      <c r="E14" s="11" t="s">
        <v>20</v>
      </c>
      <c r="F14" s="11" t="s">
        <v>31</v>
      </c>
      <c r="G14" s="13" t="s">
        <v>24</v>
      </c>
      <c r="H14" s="11" t="s">
        <v>25</v>
      </c>
      <c r="I14" s="11" t="s">
        <v>26</v>
      </c>
      <c r="J14" s="11" t="s">
        <v>16</v>
      </c>
      <c r="K14" s="15">
        <v>3944.32</v>
      </c>
      <c r="L14" s="15">
        <f>788.86+3969.72</f>
        <v>4758.58</v>
      </c>
      <c r="M14" s="15">
        <f>713.08+1275.7</f>
        <v>1988.7800000000002</v>
      </c>
      <c r="N14" s="15">
        <f>K14+L14</f>
        <v>8702.9</v>
      </c>
      <c r="O14" s="15">
        <f>M14</f>
        <v>1988.7800000000002</v>
      </c>
      <c r="P14" s="16">
        <f>+N14-O14</f>
        <v>6714.119999999999</v>
      </c>
    </row>
    <row r="15" spans="2:16" s="2" customFormat="1" ht="15.75" thickBot="1"/>
    <row r="16" spans="2:16" s="2" customFormat="1" ht="31.5">
      <c r="B16" s="7" t="s">
        <v>0</v>
      </c>
      <c r="C16" s="8" t="s">
        <v>1</v>
      </c>
      <c r="D16" s="8" t="s">
        <v>2</v>
      </c>
      <c r="E16" s="8" t="s">
        <v>18</v>
      </c>
      <c r="F16" s="8" t="s">
        <v>3</v>
      </c>
      <c r="G16" s="8" t="s">
        <v>4</v>
      </c>
      <c r="H16" s="8" t="s">
        <v>5</v>
      </c>
      <c r="I16" s="8" t="s">
        <v>6</v>
      </c>
      <c r="J16" s="8" t="s">
        <v>7</v>
      </c>
      <c r="K16" s="8" t="s">
        <v>8</v>
      </c>
      <c r="L16" s="8" t="s">
        <v>9</v>
      </c>
      <c r="M16" s="8" t="s">
        <v>10</v>
      </c>
      <c r="N16" s="8" t="s">
        <v>11</v>
      </c>
      <c r="O16" s="8" t="s">
        <v>12</v>
      </c>
      <c r="P16" s="9" t="s">
        <v>13</v>
      </c>
    </row>
    <row r="17" spans="2:16" s="2" customFormat="1" ht="45.75" thickBot="1">
      <c r="B17" s="10" t="s">
        <v>27</v>
      </c>
      <c r="C17" s="11" t="s">
        <v>28</v>
      </c>
      <c r="D17" s="12">
        <v>44095</v>
      </c>
      <c r="E17" s="11" t="s">
        <v>20</v>
      </c>
      <c r="F17" s="11" t="s">
        <v>31</v>
      </c>
      <c r="G17" s="13" t="s">
        <v>15</v>
      </c>
      <c r="H17" s="11" t="s">
        <v>21</v>
      </c>
      <c r="I17" s="11" t="s">
        <v>17</v>
      </c>
      <c r="J17" s="11" t="s">
        <v>16</v>
      </c>
      <c r="K17" s="15">
        <v>2379.2399999999998</v>
      </c>
      <c r="L17" s="15">
        <v>475.85</v>
      </c>
      <c r="M17" s="15">
        <f>264.23+37.3</f>
        <v>301.53000000000003</v>
      </c>
      <c r="N17" s="15">
        <f>K17+L17</f>
        <v>2855.0899999999997</v>
      </c>
      <c r="O17" s="15">
        <f>M17</f>
        <v>301.53000000000003</v>
      </c>
      <c r="P17" s="16">
        <f>N17-O17</f>
        <v>2553.5599999999995</v>
      </c>
    </row>
    <row r="18" spans="2:16" s="2" customFormat="1" ht="15.75" thickBot="1">
      <c r="B18" s="17"/>
      <c r="C18" s="17"/>
      <c r="D18" s="18"/>
      <c r="E18" s="17"/>
      <c r="F18" s="17"/>
      <c r="G18" s="19"/>
      <c r="H18" s="17"/>
      <c r="I18" s="17"/>
      <c r="J18" s="17"/>
      <c r="K18" s="20"/>
      <c r="L18" s="20"/>
      <c r="M18" s="20"/>
      <c r="N18" s="20"/>
      <c r="O18" s="20"/>
      <c r="P18" s="20"/>
    </row>
    <row r="19" spans="2:16" s="2" customFormat="1" ht="31.5">
      <c r="B19" s="7" t="s">
        <v>0</v>
      </c>
      <c r="C19" s="8" t="s">
        <v>1</v>
      </c>
      <c r="D19" s="8" t="s">
        <v>2</v>
      </c>
      <c r="E19" s="8" t="s">
        <v>18</v>
      </c>
      <c r="F19" s="8" t="s">
        <v>3</v>
      </c>
      <c r="G19" s="8" t="s">
        <v>4</v>
      </c>
      <c r="H19" s="8" t="s">
        <v>5</v>
      </c>
      <c r="I19" s="8" t="s">
        <v>6</v>
      </c>
      <c r="J19" s="8" t="s">
        <v>7</v>
      </c>
      <c r="K19" s="8" t="s">
        <v>8</v>
      </c>
      <c r="L19" s="8" t="s">
        <v>9</v>
      </c>
      <c r="M19" s="8" t="s">
        <v>10</v>
      </c>
      <c r="N19" s="8" t="s">
        <v>11</v>
      </c>
      <c r="O19" s="8" t="s">
        <v>12</v>
      </c>
      <c r="P19" s="9" t="s">
        <v>13</v>
      </c>
    </row>
    <row r="20" spans="2:16" s="2" customFormat="1" ht="45.75" thickBot="1">
      <c r="B20" s="10" t="s">
        <v>42</v>
      </c>
      <c r="C20" s="11" t="s">
        <v>43</v>
      </c>
      <c r="D20" s="12">
        <v>44139</v>
      </c>
      <c r="E20" s="11" t="s">
        <v>20</v>
      </c>
      <c r="F20" s="11" t="s">
        <v>31</v>
      </c>
      <c r="G20" s="13" t="s">
        <v>15</v>
      </c>
      <c r="H20" s="11" t="s">
        <v>44</v>
      </c>
      <c r="I20" s="11" t="s">
        <v>45</v>
      </c>
      <c r="J20" s="11" t="s">
        <v>16</v>
      </c>
      <c r="K20" s="15">
        <v>2141.3200000000002</v>
      </c>
      <c r="L20" s="15">
        <v>428.26</v>
      </c>
      <c r="M20" s="15">
        <f>229.97+32.67</f>
        <v>262.64</v>
      </c>
      <c r="N20" s="15">
        <f>K20+L20</f>
        <v>2569.58</v>
      </c>
      <c r="O20" s="15">
        <f>M20</f>
        <v>262.64</v>
      </c>
      <c r="P20" s="16">
        <f>N20-O20</f>
        <v>2306.94</v>
      </c>
    </row>
    <row r="21" spans="2:16" s="2" customFormat="1" ht="15.75" thickBot="1"/>
    <row r="22" spans="2:16" s="2" customFormat="1" ht="31.5">
      <c r="B22" s="7" t="s">
        <v>0</v>
      </c>
      <c r="C22" s="8" t="s">
        <v>1</v>
      </c>
      <c r="D22" s="8" t="s">
        <v>2</v>
      </c>
      <c r="E22" s="8" t="s">
        <v>18</v>
      </c>
      <c r="F22" s="8" t="s">
        <v>3</v>
      </c>
      <c r="G22" s="8" t="s">
        <v>4</v>
      </c>
      <c r="H22" s="8" t="s">
        <v>5</v>
      </c>
      <c r="I22" s="8" t="s">
        <v>6</v>
      </c>
      <c r="J22" s="8" t="s">
        <v>7</v>
      </c>
      <c r="K22" s="8" t="s">
        <v>8</v>
      </c>
      <c r="L22" s="8" t="s">
        <v>9</v>
      </c>
      <c r="M22" s="8" t="s">
        <v>10</v>
      </c>
      <c r="N22" s="8" t="s">
        <v>11</v>
      </c>
      <c r="O22" s="8" t="s">
        <v>12</v>
      </c>
      <c r="P22" s="9" t="s">
        <v>13</v>
      </c>
    </row>
    <row r="23" spans="2:16" s="2" customFormat="1" ht="30.75" thickBot="1">
      <c r="B23" s="10" t="s">
        <v>29</v>
      </c>
      <c r="C23" s="11" t="s">
        <v>30</v>
      </c>
      <c r="D23" s="12">
        <v>44095</v>
      </c>
      <c r="E23" s="11" t="s">
        <v>20</v>
      </c>
      <c r="F23" s="11" t="s">
        <v>31</v>
      </c>
      <c r="G23" s="13" t="s">
        <v>32</v>
      </c>
      <c r="H23" s="11" t="s">
        <v>33</v>
      </c>
      <c r="I23" s="11" t="s">
        <v>17</v>
      </c>
      <c r="J23" s="11" t="s">
        <v>16</v>
      </c>
      <c r="K23" s="15">
        <v>3944.32</v>
      </c>
      <c r="L23" s="15">
        <f>788.86+138.45+497.93</f>
        <v>1425.24</v>
      </c>
      <c r="M23" s="15">
        <f>610.67+1308.7</f>
        <v>1919.37</v>
      </c>
      <c r="N23" s="15">
        <f>K23+L23</f>
        <v>5369.56</v>
      </c>
      <c r="O23" s="15">
        <f>M23</f>
        <v>1919.37</v>
      </c>
      <c r="P23" s="16">
        <f>N23-O23</f>
        <v>3450.1900000000005</v>
      </c>
    </row>
    <row r="24" spans="2:16" s="2" customFormat="1" ht="15.75" thickBot="1"/>
    <row r="25" spans="2:16" s="2" customFormat="1" ht="31.5">
      <c r="B25" s="7" t="s">
        <v>0</v>
      </c>
      <c r="C25" s="8" t="s">
        <v>1</v>
      </c>
      <c r="D25" s="8" t="s">
        <v>2</v>
      </c>
      <c r="E25" s="8" t="s">
        <v>18</v>
      </c>
      <c r="F25" s="8" t="s">
        <v>3</v>
      </c>
      <c r="G25" s="8" t="s">
        <v>4</v>
      </c>
      <c r="H25" s="8" t="s">
        <v>5</v>
      </c>
      <c r="I25" s="8" t="s">
        <v>6</v>
      </c>
      <c r="J25" s="8" t="s">
        <v>7</v>
      </c>
      <c r="K25" s="8" t="s">
        <v>8</v>
      </c>
      <c r="L25" s="8" t="s">
        <v>9</v>
      </c>
      <c r="M25" s="8" t="s">
        <v>10</v>
      </c>
      <c r="N25" s="8" t="s">
        <v>11</v>
      </c>
      <c r="O25" s="8" t="s">
        <v>12</v>
      </c>
      <c r="P25" s="9" t="s">
        <v>13</v>
      </c>
    </row>
    <row r="26" spans="2:16" s="2" customFormat="1" ht="45.75" thickBot="1">
      <c r="B26" s="10" t="s">
        <v>14</v>
      </c>
      <c r="C26" s="11" t="s">
        <v>34</v>
      </c>
      <c r="D26" s="12">
        <v>44046</v>
      </c>
      <c r="E26" s="11" t="s">
        <v>20</v>
      </c>
      <c r="F26" s="11" t="s">
        <v>31</v>
      </c>
      <c r="G26" s="13" t="s">
        <v>15</v>
      </c>
      <c r="H26" s="11" t="s">
        <v>33</v>
      </c>
      <c r="I26" s="11" t="s">
        <v>17</v>
      </c>
      <c r="J26" s="11" t="s">
        <v>16</v>
      </c>
      <c r="K26" s="15">
        <v>2379.2399999999998</v>
      </c>
      <c r="L26" s="15">
        <v>475.85</v>
      </c>
      <c r="M26" s="15">
        <f>264.23+51.51</f>
        <v>315.74</v>
      </c>
      <c r="N26" s="15">
        <f>K26+L26</f>
        <v>2855.0899999999997</v>
      </c>
      <c r="O26" s="15">
        <f>M26</f>
        <v>315.74</v>
      </c>
      <c r="P26" s="16">
        <f>N26-O26</f>
        <v>2539.3499999999995</v>
      </c>
    </row>
    <row r="27" spans="2:16" s="2" customFormat="1"/>
    <row r="28" spans="2:16" s="17" customFormat="1" ht="15" customHeight="1"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</row>
    <row r="29" spans="2:16" s="2" customFormat="1"/>
    <row r="30" spans="2:16" s="2" customFormat="1"/>
    <row r="31" spans="2:16" s="2" customFormat="1"/>
    <row r="32" spans="2:16" s="2" customFormat="1"/>
    <row r="33" s="2" customFormat="1"/>
    <row r="34" s="2" customFormat="1"/>
    <row r="35" s="2" customFormat="1"/>
    <row r="36" s="2" customFormat="1"/>
    <row r="37" s="2" customFormat="1"/>
    <row r="38" s="2" customFormat="1"/>
    <row r="39" s="2" customFormat="1"/>
    <row r="40" s="2" customFormat="1"/>
    <row r="41" s="2" customFormat="1"/>
    <row r="42" s="2" customFormat="1"/>
    <row r="43" s="2" customFormat="1"/>
    <row r="44" s="2" customFormat="1"/>
    <row r="45" s="2" customFormat="1"/>
    <row r="46" s="2" customFormat="1"/>
    <row r="47" s="2" customFormat="1"/>
    <row r="48" s="2" customFormat="1"/>
    <row r="49" s="2" customFormat="1"/>
    <row r="50" s="2" customFormat="1"/>
    <row r="51" s="2" customFormat="1"/>
    <row r="52" s="2" customFormat="1"/>
    <row r="53" s="4" customFormat="1"/>
    <row r="54" s="4" customFormat="1"/>
    <row r="55" s="4" customFormat="1"/>
    <row r="56" s="4" customFormat="1"/>
    <row r="57" s="4" customFormat="1"/>
    <row r="58" s="4" customFormat="1"/>
    <row r="59" s="4" customFormat="1"/>
    <row r="60" s="4" customFormat="1"/>
    <row r="61" s="4" customFormat="1"/>
    <row r="62" s="4" customFormat="1"/>
    <row r="63" s="4" customFormat="1"/>
    <row r="64" s="4" customFormat="1"/>
    <row r="65" s="4" customFormat="1"/>
    <row r="66" s="4" customFormat="1"/>
    <row r="67" s="4" customFormat="1"/>
    <row r="68" s="4" customFormat="1"/>
    <row r="69" s="4" customFormat="1"/>
    <row r="70" s="4" customFormat="1"/>
    <row r="71" s="4" customFormat="1"/>
    <row r="72" s="4" customFormat="1"/>
    <row r="73" s="4" customFormat="1"/>
    <row r="74" s="4" customFormat="1"/>
    <row r="75" s="4" customFormat="1"/>
    <row r="76" s="4" customFormat="1"/>
    <row r="77" s="4" customFormat="1"/>
    <row r="78" s="4" customFormat="1"/>
    <row r="79" s="4" customFormat="1"/>
    <row r="80" s="4" customFormat="1"/>
    <row r="81" s="4" customFormat="1"/>
    <row r="82" s="4" customFormat="1"/>
    <row r="83" s="4" customFormat="1"/>
    <row r="84" s="4" customFormat="1"/>
    <row r="85" s="4" customFormat="1"/>
    <row r="86" s="4" customFormat="1"/>
    <row r="87" s="4" customFormat="1"/>
    <row r="88" s="4" customFormat="1"/>
    <row r="89" s="4" customFormat="1"/>
    <row r="90" s="4" customFormat="1"/>
    <row r="91" s="4" customFormat="1"/>
    <row r="92" s="4" customFormat="1"/>
    <row r="93" s="4" customFormat="1"/>
    <row r="94" s="4" customFormat="1"/>
    <row r="95" s="4" customFormat="1"/>
    <row r="96" s="4" customFormat="1"/>
    <row r="97" s="4" customFormat="1"/>
    <row r="98" s="4" customFormat="1"/>
    <row r="99" s="4" customFormat="1"/>
    <row r="100" s="4" customFormat="1"/>
    <row r="101" s="4" customFormat="1"/>
    <row r="102" s="4" customFormat="1"/>
    <row r="103" s="4" customFormat="1"/>
    <row r="104" s="4" customFormat="1"/>
    <row r="105" s="4" customFormat="1"/>
    <row r="106" s="4" customFormat="1"/>
    <row r="107" s="4" customFormat="1"/>
    <row r="108" s="1" customFormat="1"/>
    <row r="109" s="1" customFormat="1"/>
    <row r="110" s="1" customFormat="1"/>
    <row r="111" s="1" customFormat="1"/>
    <row r="112" s="1" customFormat="1"/>
    <row r="113" s="1" customFormat="1"/>
    <row r="114" s="1" customFormat="1"/>
    <row r="115" s="1" customFormat="1"/>
    <row r="116" s="1" customFormat="1"/>
    <row r="117" s="1" customFormat="1"/>
    <row r="118" s="1" customFormat="1"/>
    <row r="119" s="1" customFormat="1"/>
    <row r="120" s="1" customFormat="1"/>
    <row r="121" s="1" customFormat="1"/>
    <row r="122" s="1" customFormat="1"/>
    <row r="123" s="1" customFormat="1"/>
    <row r="124" s="1" customFormat="1"/>
    <row r="125" s="1" customFormat="1"/>
    <row r="126" s="1" customFormat="1"/>
    <row r="127" s="1" customFormat="1"/>
    <row r="128" s="1" customFormat="1"/>
    <row r="129" s="1" customFormat="1"/>
    <row r="130" s="1" customFormat="1"/>
    <row r="131" s="1" customFormat="1"/>
    <row r="132" s="1" customFormat="1"/>
    <row r="133" s="1" customFormat="1"/>
    <row r="134" s="1" customFormat="1"/>
    <row r="135" s="1" customFormat="1"/>
    <row r="136" s="1" customFormat="1"/>
    <row r="137" s="1" customFormat="1"/>
    <row r="138" s="1" customFormat="1"/>
    <row r="139" s="1" customFormat="1"/>
    <row r="140" s="1" customFormat="1"/>
    <row r="141" s="1" customFormat="1"/>
    <row r="142" s="1" customFormat="1"/>
    <row r="143" s="1" customFormat="1"/>
    <row r="144" s="1" customFormat="1"/>
    <row r="145" s="1" customFormat="1"/>
    <row r="146" s="1" customFormat="1"/>
    <row r="147" s="1" customFormat="1"/>
    <row r="148" s="1" customFormat="1"/>
    <row r="149" s="1" customFormat="1"/>
    <row r="150" s="1" customFormat="1"/>
    <row r="151" s="1" customFormat="1"/>
    <row r="152" s="1" customFormat="1"/>
    <row r="153" s="1" customFormat="1"/>
    <row r="154" s="1" customFormat="1"/>
    <row r="155" s="1" customFormat="1"/>
    <row r="156" s="1" customFormat="1"/>
    <row r="157" s="1" customFormat="1"/>
    <row r="158" s="1" customFormat="1"/>
    <row r="159" s="1" customFormat="1"/>
    <row r="160" s="1" customFormat="1"/>
    <row r="161" s="1" customFormat="1"/>
  </sheetData>
  <sheetProtection password="D9A4" sheet="1" objects="1" scenarios="1"/>
  <mergeCells count="3">
    <mergeCell ref="B2:C5"/>
    <mergeCell ref="D2:P5"/>
    <mergeCell ref="B28:P28"/>
  </mergeCells>
  <printOptions horizontalCentered="1" verticalCentered="1"/>
  <pageMargins left="0.39370078740157483" right="0.39370078740157483" top="0.78740157480314965" bottom="0.78740157480314965" header="0.31496062992125984" footer="0.31496062992125984"/>
  <pageSetup paperSize="9" scale="45"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Plan1</vt:lpstr>
      <vt:lpstr>Plan1!Area_de_impressao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joao.silva</dc:creator>
  <cp:lastModifiedBy>joao.silva</cp:lastModifiedBy>
  <cp:lastPrinted>2020-11-03T11:59:54Z</cp:lastPrinted>
  <dcterms:created xsi:type="dcterms:W3CDTF">2020-08-28T14:12:41Z</dcterms:created>
  <dcterms:modified xsi:type="dcterms:W3CDTF">2020-11-26T20:30:35Z</dcterms:modified>
</cp:coreProperties>
</file>